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zena Nowak\Downloads\"/>
    </mc:Choice>
  </mc:AlternateContent>
  <xr:revisionPtr revIDLastSave="0" documentId="13_ncr:1_{796E3644-930A-48DB-8BFA-9738A03AE7DE}" xr6:coauthVersionLast="47" xr6:coauthVersionMax="47" xr10:uidLastSave="{00000000-0000-0000-0000-000000000000}"/>
  <bookViews>
    <workbookView xWindow="3540" yWindow="3540" windowWidth="21435" windowHeight="11220" tabRatio="710" xr2:uid="{728C670E-A2FB-4076-B45B-D4DC99498BA2}"/>
  </bookViews>
  <sheets>
    <sheet name="BUDYNKI STARE (2 z 3 lat)" sheetId="1" r:id="rId1"/>
    <sheet name="BUDYNKI NOWE (oddawane 2020 r.)" sheetId="3" r:id="rId2"/>
    <sheet name="BUDYNKI NOWE (oddawane 2021 r.)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2" l="1"/>
  <c r="E13" i="1"/>
  <c r="E14" i="1"/>
  <c r="E15" i="1"/>
  <c r="E16" i="1"/>
  <c r="E12" i="1"/>
  <c r="E7" i="1"/>
  <c r="E8" i="1"/>
  <c r="E9" i="1"/>
  <c r="E10" i="1"/>
  <c r="E6" i="1"/>
  <c r="E20" i="3"/>
  <c r="E21" i="3"/>
  <c r="E22" i="3"/>
  <c r="E23" i="3"/>
  <c r="E19" i="3"/>
  <c r="E13" i="3"/>
  <c r="E14" i="3"/>
  <c r="E15" i="3"/>
  <c r="E16" i="3"/>
  <c r="E12" i="3"/>
  <c r="E6" i="3"/>
  <c r="E7" i="3"/>
  <c r="E8" i="3"/>
  <c r="E9" i="3"/>
  <c r="E5" i="3"/>
  <c r="E15" i="2"/>
  <c r="E16" i="2"/>
  <c r="E17" i="2"/>
  <c r="E18" i="2"/>
  <c r="E14" i="2"/>
  <c r="E6" i="2"/>
  <c r="E7" i="2"/>
  <c r="E9" i="2"/>
  <c r="E10" i="2"/>
  <c r="E5" i="2"/>
  <c r="C10" i="3"/>
  <c r="C11" i="3" s="1"/>
  <c r="C19" i="2"/>
  <c r="C17" i="1"/>
  <c r="C11" i="1"/>
  <c r="C24" i="1"/>
  <c r="C24" i="3"/>
  <c r="C17" i="3"/>
  <c r="C11" i="2"/>
  <c r="E23" i="1" l="1"/>
  <c r="E22" i="1"/>
  <c r="E21" i="1"/>
  <c r="E20" i="1"/>
  <c r="C12" i="2"/>
  <c r="E19" i="1"/>
  <c r="E11" i="2" l="1"/>
  <c r="D11" i="2" s="1"/>
  <c r="E24" i="3"/>
  <c r="E10" i="3"/>
  <c r="D10" i="3" s="1"/>
  <c r="E19" i="2"/>
  <c r="D19" i="2" s="1"/>
  <c r="F14" i="2" s="1"/>
  <c r="E24" i="1"/>
  <c r="D24" i="1" s="1"/>
  <c r="F19" i="1" s="1"/>
  <c r="E17" i="3"/>
  <c r="D17" i="3" s="1"/>
  <c r="E17" i="1"/>
  <c r="E11" i="1"/>
  <c r="D11" i="1" s="1"/>
  <c r="D24" i="3" l="1"/>
  <c r="F19" i="3" s="1"/>
  <c r="F6" i="1"/>
  <c r="G19" i="1" s="1"/>
  <c r="H19" i="1" s="1"/>
  <c r="D17" i="1"/>
  <c r="F5" i="2"/>
  <c r="F5" i="3"/>
  <c r="G19" i="3" l="1"/>
  <c r="H19" i="3" s="1"/>
  <c r="G14" i="2"/>
  <c r="H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WYSOCKI Paweł</author>
  </authors>
  <commentList>
    <comment ref="A6" authorId="0" shapeId="0" xr:uid="{6CB837EA-C089-444F-A230-0D9D97C98B5B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2019 albo 2020</t>
        </r>
      </text>
    </comment>
    <comment ref="A12" authorId="0" shapeId="0" xr:uid="{28229288-582D-414B-B741-24FF699464D0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2020 albo 2021</t>
        </r>
      </text>
    </comment>
    <comment ref="C24" authorId="0" shapeId="0" xr:uid="{46D4E7F2-6993-4104-9A38-E9AB7F3CCE12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Kolor zielony - dokumenty sprzedaży obejmują co najmniej 50% średniej rocznej ilości paliwa przyjętej do obliczenia Skp;
Kolor czerwony - dokumenty sprzedaży obejmują mniej niż 50% średniej rocznej ilości paliwa przyjętej do obliczenia Skp.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WYSOCKI Paweł</author>
  </authors>
  <commentList>
    <comment ref="A5" authorId="0" shapeId="0" xr:uid="{E2C48DCB-CB3E-48F2-AB0A-56F4F10F779B}">
      <text>
        <r>
          <rPr>
            <b/>
            <sz val="9"/>
            <color indexed="81"/>
            <rFont val="Tahoma"/>
            <charset val="1"/>
          </rPr>
          <t>MKiŚ:</t>
        </r>
        <r>
          <rPr>
            <sz val="9"/>
            <color indexed="81"/>
            <rFont val="Tahoma"/>
            <charset val="1"/>
          </rPr>
          <t xml:space="preserve">
Wprowadź datę oddania budynku do użytkowania w 2020 roku.</t>
        </r>
      </text>
    </comment>
    <comment ref="C24" authorId="0" shapeId="0" xr:uid="{46CAE817-81DF-45C8-8835-E0CD526D83A6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Kolor zielony - dokumenty sprzedaży obejmują co najmniej 50% średniej rocznej ilości paliwa przyjętej do obliczenia Skp;
Kolor czerwony - dokumenty sprzedaży obejmują mniej niż 50% średniej rocznej ilości paliwa przyjętej do obliczenia Skp.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WYSOCKI Paweł</author>
  </authors>
  <commentList>
    <comment ref="A5" authorId="0" shapeId="0" xr:uid="{9C4539BE-3A0E-4238-8A95-C913D73D7DA1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Wprowadź datę oddania budynku do użytkowania w 2021 roku.</t>
        </r>
      </text>
    </comment>
    <comment ref="C19" authorId="0" shapeId="0" xr:uid="{89100330-8258-4FD4-B50D-38C6F01884DD}">
      <text>
        <r>
          <rPr>
            <b/>
            <sz val="9"/>
            <color indexed="81"/>
            <rFont val="Tahoma"/>
            <family val="2"/>
            <charset val="238"/>
          </rPr>
          <t>MKiŚ:</t>
        </r>
        <r>
          <rPr>
            <sz val="9"/>
            <color indexed="81"/>
            <rFont val="Tahoma"/>
            <family val="2"/>
            <charset val="238"/>
          </rPr>
          <t xml:space="preserve">
Kolor zielony - dokumenty sprzedaży obejmują co najmniej 50% średniej rocznej ilości paliwa przyjętej do obliczenia Skp;
Kolor czerwony - dokumenty sprzedaży obejmują mniej niż 50% średniej rocznej ilości paliwa przyjętej do obliczenia Skp.</t>
        </r>
      </text>
    </comment>
  </commentList>
</comments>
</file>

<file path=xl/sharedStrings.xml><?xml version="1.0" encoding="utf-8"?>
<sst xmlns="http://schemas.openxmlformats.org/spreadsheetml/2006/main" count="66" uniqueCount="26">
  <si>
    <t>Skp</t>
  </si>
  <si>
    <t>Objaśnienia skrótów:</t>
  </si>
  <si>
    <t>Skp - średni roczny koszt zakupu paliwa wykorzystywanego na potrzeby ogrzewania, obliczony z dwóch wybranych lat z okresu trzech lat poprzedzających złożenie wniosku.</t>
  </si>
  <si>
    <t>Wybrane dwa lata z trzech lat poprzedzających złożenie wniosku</t>
  </si>
  <si>
    <t>D</t>
  </si>
  <si>
    <t>Zkp</t>
  </si>
  <si>
    <t>Zkp - zakładany średni roczny koszt zakupu paliwa wykorzystywanego na potrzeby ogrzewania</t>
  </si>
  <si>
    <t>D - wysokość dodatku (wsparcie rządu, czyli 40% wzrostu)</t>
  </si>
  <si>
    <t>Rok objęty wsparciem rządu</t>
  </si>
  <si>
    <t>Wzrost kosztów</t>
  </si>
  <si>
    <t>Koszt z faktur</t>
  </si>
  <si>
    <t>Nr faktury</t>
  </si>
  <si>
    <t>Ilość paliwa</t>
  </si>
  <si>
    <t>Cena paliwa, [zł/jednostka]</t>
  </si>
  <si>
    <t>Pola wypełniane automatycznie</t>
  </si>
  <si>
    <t>Skp - średni roczny koszt zakupu paliwa wykorzystywanego na potrzeby ogrzewania</t>
  </si>
  <si>
    <t>Razem:</t>
  </si>
  <si>
    <t>Zakładana ilość paliwa na rok:</t>
  </si>
  <si>
    <t>Razem|średnia|razem:</t>
  </si>
  <si>
    <t>Okres przyjęty do analizy: 
2021-2022</t>
  </si>
  <si>
    <t>Rok przyjęty do analizy: 
2021</t>
  </si>
  <si>
    <t>Należy wpisać właściwą datę oddania budynku do użytkowania w 2020 roku</t>
  </si>
  <si>
    <t>Należy wpisać właściwą datę oddania budynku do użytkowania w 2021 roku</t>
  </si>
  <si>
    <t>Dokumenty sprzedaży powinny obejmować co najmniej 50% średniej rocznej ilości paliwa przyjętej do obliczenia Skp</t>
  </si>
  <si>
    <t>Należy wpisać rok z zakresu 2019-2020</t>
  </si>
  <si>
    <t>Należy wpisać rok z zakresu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</si>
</sst>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0.000"/>
    <numFmt numFmtId="165" formatCode="_-* #,##0.00\ &quot;zł&quot;_-;\-* #,##0.00\ &quot;zł&quot;_-;_-* &quot;-&quot;?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05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44" fontId="0" fillId="0" borderId="1" xfId="1" applyFont="1" applyBorder="1" applyProtection="1">
      <protection locked="0"/>
    </xf>
    <xf numFmtId="44" fontId="0" fillId="0" borderId="2" xfId="1" applyFont="1" applyBorder="1" applyProtection="1">
      <protection locked="0"/>
    </xf>
    <xf numFmtId="44" fontId="0" fillId="0" borderId="4" xfId="1" applyFont="1" applyBorder="1" applyProtection="1">
      <protection locked="0"/>
    </xf>
    <xf numFmtId="164" fontId="0" fillId="0" borderId="1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44" fontId="0" fillId="0" borderId="3" xfId="1" applyFont="1" applyBorder="1" applyProtection="1">
      <protection locked="0"/>
    </xf>
    <xf numFmtId="0" fontId="0" fillId="0" borderId="1" xfId="0" applyBorder="1" applyProtection="1">
      <protection locked="0"/>
    </xf>
    <xf numFmtId="44" fontId="0" fillId="0" borderId="5" xfId="1" applyFont="1" applyBorder="1" applyAlignment="1" applyProtection="1">
      <protection locked="0"/>
    </xf>
    <xf numFmtId="164" fontId="0" fillId="0" borderId="7" xfId="1" applyNumberFormat="1" applyFont="1" applyBorder="1" applyProtection="1">
      <protection locked="0"/>
    </xf>
    <xf numFmtId="44" fontId="0" fillId="0" borderId="9" xfId="1" applyFont="1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164" fontId="0" fillId="0" borderId="15" xfId="1" applyNumberFormat="1" applyFont="1" applyBorder="1" applyProtection="1">
      <protection locked="0"/>
    </xf>
    <xf numFmtId="44" fontId="0" fillId="0" borderId="16" xfId="1" applyFont="1" applyBorder="1" applyProtection="1">
      <protection locked="0"/>
    </xf>
    <xf numFmtId="0" fontId="0" fillId="0" borderId="15" xfId="0" applyBorder="1" applyProtection="1">
      <protection locked="0"/>
    </xf>
    <xf numFmtId="44" fontId="0" fillId="0" borderId="22" xfId="1" applyFont="1" applyBorder="1" applyAlignment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4" xfId="1" applyNumberFormat="1" applyFont="1" applyBorder="1" applyProtection="1">
      <protection locked="0"/>
    </xf>
    <xf numFmtId="0" fontId="0" fillId="0" borderId="28" xfId="0" applyBorder="1"/>
    <xf numFmtId="0" fontId="5" fillId="3" borderId="0" xfId="0" applyFont="1" applyFill="1" applyAlignment="1">
      <alignment horizontal="left"/>
    </xf>
    <xf numFmtId="44" fontId="0" fillId="0" borderId="7" xfId="1" applyFont="1" applyBorder="1" applyAlignment="1" applyProtection="1">
      <protection locked="0"/>
    </xf>
    <xf numFmtId="44" fontId="0" fillId="0" borderId="6" xfId="1" applyFont="1" applyBorder="1" applyAlignment="1" applyProtection="1">
      <protection locked="0"/>
    </xf>
    <xf numFmtId="44" fontId="0" fillId="0" borderId="15" xfId="1" applyFont="1" applyBorder="1" applyAlignment="1" applyProtection="1">
      <protection locked="0"/>
    </xf>
    <xf numFmtId="0" fontId="0" fillId="0" borderId="27" xfId="0" applyBorder="1" applyProtection="1">
      <protection locked="0"/>
    </xf>
    <xf numFmtId="164" fontId="0" fillId="0" borderId="27" xfId="1" applyNumberFormat="1" applyFont="1" applyBorder="1" applyProtection="1">
      <protection locked="0"/>
    </xf>
    <xf numFmtId="44" fontId="0" fillId="0" borderId="27" xfId="1" applyFont="1" applyBorder="1" applyProtection="1">
      <protection locked="0"/>
    </xf>
    <xf numFmtId="14" fontId="0" fillId="0" borderId="0" xfId="0" applyNumberFormat="1"/>
    <xf numFmtId="0" fontId="0" fillId="0" borderId="0" xfId="0" applyProtection="1">
      <protection locked="0"/>
    </xf>
    <xf numFmtId="44" fontId="1" fillId="3" borderId="4" xfId="1" applyFont="1" applyFill="1" applyBorder="1" applyProtection="1">
      <protection locked="0"/>
    </xf>
    <xf numFmtId="44" fontId="0" fillId="0" borderId="0" xfId="1" applyFont="1" applyAlignment="1" applyProtection="1">
      <protection locked="0"/>
    </xf>
    <xf numFmtId="44" fontId="1" fillId="3" borderId="1" xfId="1" applyFont="1" applyFill="1" applyBorder="1" applyProtection="1">
      <protection locked="0"/>
    </xf>
    <xf numFmtId="164" fontId="0" fillId="3" borderId="27" xfId="1" applyNumberFormat="1" applyFont="1" applyFill="1" applyBorder="1" applyProtection="1">
      <protection locked="0"/>
    </xf>
    <xf numFmtId="44" fontId="0" fillId="3" borderId="27" xfId="1" applyFont="1" applyFill="1" applyBorder="1" applyProtection="1">
      <protection locked="0"/>
    </xf>
    <xf numFmtId="44" fontId="1" fillId="3" borderId="27" xfId="1" applyFont="1" applyFill="1" applyBorder="1" applyProtection="1">
      <protection locked="0"/>
    </xf>
    <xf numFmtId="164" fontId="0" fillId="3" borderId="26" xfId="1" applyNumberFormat="1" applyFont="1" applyFill="1" applyBorder="1" applyProtection="1">
      <protection locked="0"/>
    </xf>
    <xf numFmtId="44" fontId="1" fillId="3" borderId="4" xfId="1" applyFont="1" applyFill="1" applyBorder="1" applyAlignment="1" applyProtection="1">
      <protection locked="0"/>
    </xf>
    <xf numFmtId="44" fontId="0" fillId="0" borderId="0" xfId="1" applyFont="1" applyBorder="1" applyAlignment="1" applyProtection="1">
      <protection locked="0"/>
    </xf>
    <xf numFmtId="164" fontId="0" fillId="3" borderId="20" xfId="1" applyNumberFormat="1" applyFont="1" applyFill="1" applyBorder="1" applyProtection="1">
      <protection locked="0"/>
    </xf>
    <xf numFmtId="44" fontId="0" fillId="3" borderId="20" xfId="1" applyFont="1" applyFill="1" applyBorder="1" applyProtection="1">
      <protection locked="0"/>
    </xf>
    <xf numFmtId="44" fontId="1" fillId="3" borderId="20" xfId="1" applyFont="1" applyFill="1" applyBorder="1" applyProtection="1">
      <protection locked="0"/>
    </xf>
    <xf numFmtId="44" fontId="0" fillId="0" borderId="24" xfId="1" applyFont="1" applyBorder="1" applyAlignment="1" applyProtection="1">
      <protection locked="0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 wrapText="1"/>
      <protection locked="0"/>
    </xf>
    <xf numFmtId="2" fontId="0" fillId="0" borderId="15" xfId="1" applyNumberFormat="1" applyFont="1" applyFill="1" applyBorder="1" applyProtection="1">
      <protection locked="0"/>
    </xf>
    <xf numFmtId="44" fontId="2" fillId="3" borderId="20" xfId="1" applyFont="1" applyFill="1" applyBorder="1" applyProtection="1">
      <protection locked="0"/>
    </xf>
    <xf numFmtId="0" fontId="5" fillId="4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right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4" fontId="2" fillId="3" borderId="4" xfId="1" applyFont="1" applyFill="1" applyBorder="1" applyProtection="1">
      <protection locked="0"/>
    </xf>
    <xf numFmtId="44" fontId="2" fillId="3" borderId="4" xfId="1" applyFont="1" applyFill="1" applyBorder="1" applyAlignment="1" applyProtection="1"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44" fontId="2" fillId="3" borderId="1" xfId="1" applyFont="1" applyFill="1" applyBorder="1" applyProtection="1">
      <protection locked="0"/>
    </xf>
    <xf numFmtId="44" fontId="2" fillId="3" borderId="26" xfId="1" applyFont="1" applyFill="1" applyBorder="1" applyProtection="1">
      <protection locked="0"/>
    </xf>
    <xf numFmtId="0" fontId="4" fillId="0" borderId="29" xfId="0" applyFont="1" applyBorder="1" applyAlignment="1" applyProtection="1">
      <alignment horizontal="left"/>
      <protection locked="0"/>
    </xf>
    <xf numFmtId="44" fontId="1" fillId="3" borderId="9" xfId="1" applyFont="1" applyFill="1" applyBorder="1" applyAlignment="1" applyProtection="1">
      <alignment horizontal="center" vertical="center"/>
      <protection locked="0"/>
    </xf>
    <xf numFmtId="44" fontId="1" fillId="3" borderId="25" xfId="1" applyFont="1" applyFill="1" applyBorder="1" applyAlignment="1" applyProtection="1">
      <alignment horizontal="center" vertical="center"/>
      <protection locked="0"/>
    </xf>
    <xf numFmtId="44" fontId="1" fillId="3" borderId="31" xfId="1" applyFont="1" applyFill="1" applyBorder="1" applyAlignment="1" applyProtection="1">
      <alignment horizontal="center" vertical="center"/>
      <protection locked="0"/>
    </xf>
    <xf numFmtId="44" fontId="1" fillId="3" borderId="32" xfId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right" vertical="center"/>
      <protection locked="0"/>
    </xf>
    <xf numFmtId="0" fontId="0" fillId="0" borderId="19" xfId="0" applyBorder="1" applyAlignment="1" applyProtection="1">
      <alignment horizontal="right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5" borderId="23" xfId="0" applyFont="1" applyFill="1" applyBorder="1" applyAlignment="1" applyProtection="1">
      <alignment horizontal="center" vertical="center"/>
      <protection locked="0"/>
    </xf>
    <xf numFmtId="0" fontId="1" fillId="5" borderId="8" xfId="0" applyFont="1" applyFill="1" applyBorder="1" applyAlignment="1" applyProtection="1">
      <alignment horizontal="center" vertical="center"/>
      <protection locked="0"/>
    </xf>
    <xf numFmtId="0" fontId="1" fillId="5" borderId="1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horizontal="center" vertical="center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44" fontId="1" fillId="3" borderId="30" xfId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>
      <alignment horizontal="left"/>
    </xf>
    <xf numFmtId="44" fontId="1" fillId="3" borderId="35" xfId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14" fontId="0" fillId="4" borderId="8" xfId="0" applyNumberForma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165" fontId="1" fillId="3" borderId="35" xfId="1" applyNumberFormat="1" applyFont="1" applyFill="1" applyBorder="1" applyAlignment="1" applyProtection="1">
      <alignment horizontal="center" vertical="center"/>
      <protection locked="0"/>
    </xf>
    <xf numFmtId="165" fontId="1" fillId="3" borderId="9" xfId="1" applyNumberFormat="1" applyFont="1" applyFill="1" applyBorder="1" applyAlignment="1" applyProtection="1">
      <alignment horizontal="center" vertical="center"/>
      <protection locked="0"/>
    </xf>
    <xf numFmtId="165" fontId="1" fillId="3" borderId="25" xfId="1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44" fontId="0" fillId="2" borderId="16" xfId="1" applyFont="1" applyFill="1" applyBorder="1" applyAlignment="1" applyProtection="1">
      <alignment horizontal="center"/>
      <protection locked="0"/>
    </xf>
    <xf numFmtId="44" fontId="0" fillId="2" borderId="17" xfId="1" applyFont="1" applyFill="1" applyBorder="1" applyAlignment="1" applyProtection="1">
      <alignment horizontal="center"/>
      <protection locked="0"/>
    </xf>
    <xf numFmtId="14" fontId="6" fillId="2" borderId="29" xfId="0" applyNumberFormat="1" applyFont="1" applyFill="1" applyBorder="1" applyAlignment="1">
      <alignment horizontal="center" vertical="center"/>
    </xf>
    <xf numFmtId="14" fontId="6" fillId="2" borderId="24" xfId="0" applyNumberFormat="1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6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9090"/>
      <color rgb="FFCD3333"/>
      <color rgb="FFD6702A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B1B32-8921-4059-BA4B-BD324ACC6FD6}">
  <dimension ref="A1:I29"/>
  <sheetViews>
    <sheetView tabSelected="1" zoomScaleNormal="100" workbookViewId="0">
      <selection activeCell="D21" sqref="D21"/>
    </sheetView>
  </sheetViews>
  <sheetFormatPr defaultRowHeight="15" x14ac:dyDescent="0.25"/>
  <cols>
    <col min="1" max="1" width="30.5703125" customWidth="1"/>
    <col min="2" max="2" width="29.85546875" customWidth="1"/>
    <col min="3" max="3" width="14.140625" customWidth="1"/>
    <col min="4" max="4" width="13.140625" customWidth="1"/>
    <col min="5" max="5" width="14.140625" bestFit="1" customWidth="1"/>
    <col min="6" max="6" width="12.7109375" customWidth="1"/>
    <col min="7" max="7" width="15.85546875" bestFit="1" customWidth="1"/>
    <col min="8" max="8" width="16.42578125" customWidth="1"/>
  </cols>
  <sheetData>
    <row r="1" spans="1:8" x14ac:dyDescent="0.25">
      <c r="A1" s="21" t="s">
        <v>14</v>
      </c>
    </row>
    <row r="2" spans="1:8" x14ac:dyDescent="0.25">
      <c r="A2" s="48" t="s">
        <v>24</v>
      </c>
    </row>
    <row r="3" spans="1:8" x14ac:dyDescent="0.25">
      <c r="A3" s="49" t="s">
        <v>25</v>
      </c>
    </row>
    <row r="4" spans="1:8" ht="15.75" thickBot="1" x14ac:dyDescent="0.3"/>
    <row r="5" spans="1:8" ht="46.5" thickTop="1" thickBot="1" x14ac:dyDescent="0.3">
      <c r="A5" s="50" t="s">
        <v>3</v>
      </c>
      <c r="B5" s="51" t="s">
        <v>11</v>
      </c>
      <c r="C5" s="52" t="s">
        <v>12</v>
      </c>
      <c r="D5" s="53" t="s">
        <v>13</v>
      </c>
      <c r="E5" s="53" t="s">
        <v>10</v>
      </c>
      <c r="F5" s="54" t="s">
        <v>0</v>
      </c>
      <c r="G5" s="29"/>
      <c r="H5" s="29"/>
    </row>
    <row r="6" spans="1:8" ht="16.5" thickTop="1" thickBot="1" x14ac:dyDescent="0.3">
      <c r="A6" s="83">
        <v>2020</v>
      </c>
      <c r="B6" s="18"/>
      <c r="C6" s="19"/>
      <c r="D6" s="7"/>
      <c r="E6" s="63">
        <f>ROUND(C6*D6,2)</f>
        <v>0</v>
      </c>
      <c r="F6" s="85">
        <f>ROUND((E11+E17)/2,2)</f>
        <v>0</v>
      </c>
      <c r="G6" s="31"/>
      <c r="H6" s="31"/>
    </row>
    <row r="7" spans="1:8" ht="15.75" thickBot="1" x14ac:dyDescent="0.3">
      <c r="A7" s="83"/>
      <c r="B7" s="1"/>
      <c r="C7" s="6"/>
      <c r="D7" s="3"/>
      <c r="E7" s="63">
        <f t="shared" ref="E7:E10" si="0">ROUND(C7*D7,2)</f>
        <v>0</v>
      </c>
      <c r="F7" s="71"/>
      <c r="G7" s="31"/>
      <c r="H7" s="31"/>
    </row>
    <row r="8" spans="1:8" ht="15.75" thickBot="1" x14ac:dyDescent="0.3">
      <c r="A8" s="83"/>
      <c r="B8" s="1"/>
      <c r="C8" s="6"/>
      <c r="D8" s="3"/>
      <c r="E8" s="63">
        <f t="shared" si="0"/>
        <v>0</v>
      </c>
      <c r="F8" s="71"/>
      <c r="G8" s="31"/>
      <c r="H8" s="31"/>
    </row>
    <row r="9" spans="1:8" ht="15.75" thickBot="1" x14ac:dyDescent="0.3">
      <c r="A9" s="83"/>
      <c r="B9" s="1"/>
      <c r="C9" s="6"/>
      <c r="D9" s="3"/>
      <c r="E9" s="63">
        <f t="shared" si="0"/>
        <v>0</v>
      </c>
      <c r="F9" s="71"/>
      <c r="G9" s="31"/>
      <c r="H9" s="31"/>
    </row>
    <row r="10" spans="1:8" ht="15.75" thickBot="1" x14ac:dyDescent="0.3">
      <c r="A10" s="84"/>
      <c r="B10" s="13"/>
      <c r="C10" s="14"/>
      <c r="D10" s="15"/>
      <c r="E10" s="63">
        <f t="shared" si="0"/>
        <v>0</v>
      </c>
      <c r="F10" s="71"/>
      <c r="G10" s="31"/>
      <c r="H10" s="31"/>
    </row>
    <row r="11" spans="1:8" ht="16.5" thickTop="1" thickBot="1" x14ac:dyDescent="0.3">
      <c r="A11" s="76" t="s">
        <v>18</v>
      </c>
      <c r="B11" s="77"/>
      <c r="C11" s="39">
        <f>SUM(C6:C10)</f>
        <v>0</v>
      </c>
      <c r="D11" s="40">
        <f>IFERROR(ROUND(E11/C11,2),0)</f>
        <v>0</v>
      </c>
      <c r="E11" s="41">
        <f>SUM(E6:E10)</f>
        <v>0</v>
      </c>
      <c r="F11" s="71"/>
      <c r="G11" s="31"/>
      <c r="H11" s="31"/>
    </row>
    <row r="12" spans="1:8" ht="16.5" thickTop="1" thickBot="1" x14ac:dyDescent="0.3">
      <c r="A12" s="80">
        <v>2021</v>
      </c>
      <c r="B12" s="12"/>
      <c r="C12" s="10"/>
      <c r="D12" s="11"/>
      <c r="E12" s="64">
        <f>ROUND(C12*D12,2)</f>
        <v>0</v>
      </c>
      <c r="F12" s="71"/>
      <c r="G12" s="31"/>
      <c r="H12" s="31"/>
    </row>
    <row r="13" spans="1:8" ht="15.75" thickBot="1" x14ac:dyDescent="0.3">
      <c r="A13" s="81"/>
      <c r="B13" s="8"/>
      <c r="C13" s="6"/>
      <c r="D13" s="9"/>
      <c r="E13" s="64">
        <f t="shared" ref="E13:E16" si="1">ROUND(C13*D13,2)</f>
        <v>0</v>
      </c>
      <c r="F13" s="71"/>
      <c r="G13" s="31"/>
      <c r="H13" s="31"/>
    </row>
    <row r="14" spans="1:8" ht="15.75" thickBot="1" x14ac:dyDescent="0.3">
      <c r="A14" s="81"/>
      <c r="B14" s="8"/>
      <c r="C14" s="6"/>
      <c r="D14" s="9"/>
      <c r="E14" s="64">
        <f t="shared" si="1"/>
        <v>0</v>
      </c>
      <c r="F14" s="71"/>
      <c r="G14" s="38"/>
      <c r="H14" s="31"/>
    </row>
    <row r="15" spans="1:8" ht="15.75" thickBot="1" x14ac:dyDescent="0.3">
      <c r="A15" s="81"/>
      <c r="B15" s="8"/>
      <c r="C15" s="6"/>
      <c r="D15" s="9"/>
      <c r="E15" s="64">
        <f t="shared" si="1"/>
        <v>0</v>
      </c>
      <c r="F15" s="71"/>
      <c r="G15" s="38"/>
      <c r="H15" s="31"/>
    </row>
    <row r="16" spans="1:8" ht="15.75" thickBot="1" x14ac:dyDescent="0.3">
      <c r="A16" s="82"/>
      <c r="B16" s="16"/>
      <c r="C16" s="14"/>
      <c r="D16" s="17"/>
      <c r="E16" s="64">
        <f t="shared" si="1"/>
        <v>0</v>
      </c>
      <c r="F16" s="71"/>
      <c r="G16" s="31"/>
      <c r="H16" s="31"/>
    </row>
    <row r="17" spans="1:9" ht="16.5" thickTop="1" thickBot="1" x14ac:dyDescent="0.3">
      <c r="A17" s="76" t="s">
        <v>18</v>
      </c>
      <c r="B17" s="77"/>
      <c r="C17" s="39">
        <f>SUM(C12:C16)</f>
        <v>0</v>
      </c>
      <c r="D17" s="40">
        <f>IFERROR(ROUND(E17/C17,2),0)</f>
        <v>0</v>
      </c>
      <c r="E17" s="41">
        <f>SUM(E12:E16)</f>
        <v>0</v>
      </c>
      <c r="F17" s="72"/>
      <c r="G17" s="42"/>
      <c r="H17" s="31"/>
    </row>
    <row r="18" spans="1:9" ht="27.95" customHeight="1" thickTop="1" thickBot="1" x14ac:dyDescent="0.3">
      <c r="A18" s="65" t="s">
        <v>8</v>
      </c>
      <c r="B18" s="73"/>
      <c r="C18" s="74"/>
      <c r="D18" s="75"/>
      <c r="E18" s="74"/>
      <c r="F18" s="57" t="s">
        <v>5</v>
      </c>
      <c r="G18" s="53" t="s">
        <v>9</v>
      </c>
      <c r="H18" s="54" t="s">
        <v>4</v>
      </c>
    </row>
    <row r="19" spans="1:9" ht="16.5" thickTop="1" thickBot="1" x14ac:dyDescent="0.3">
      <c r="A19" s="78">
        <v>2022</v>
      </c>
      <c r="B19" s="12"/>
      <c r="C19" s="19"/>
      <c r="D19" s="4"/>
      <c r="E19" s="63">
        <f>C19*D19</f>
        <v>0</v>
      </c>
      <c r="F19" s="69">
        <f>ROUND((C11+C17)/2*D24,2)</f>
        <v>0</v>
      </c>
      <c r="G19" s="69">
        <f>F19-F6</f>
        <v>0</v>
      </c>
      <c r="H19" s="71">
        <f>ROUND(G19*0.4,2)</f>
        <v>0</v>
      </c>
      <c r="I19" s="20"/>
    </row>
    <row r="20" spans="1:9" ht="15.75" thickBot="1" x14ac:dyDescent="0.3">
      <c r="A20" s="78"/>
      <c r="B20" s="8"/>
      <c r="C20" s="10"/>
      <c r="D20" s="22"/>
      <c r="E20" s="66">
        <f>C20*D20</f>
        <v>0</v>
      </c>
      <c r="F20" s="69"/>
      <c r="G20" s="69"/>
      <c r="H20" s="71"/>
      <c r="I20" s="20"/>
    </row>
    <row r="21" spans="1:9" ht="15.75" thickBot="1" x14ac:dyDescent="0.3">
      <c r="A21" s="78"/>
      <c r="B21" s="8"/>
      <c r="C21" s="6"/>
      <c r="D21" s="23"/>
      <c r="E21" s="66">
        <f>C21*D21</f>
        <v>0</v>
      </c>
      <c r="F21" s="69"/>
      <c r="G21" s="69"/>
      <c r="H21" s="71"/>
      <c r="I21" s="20"/>
    </row>
    <row r="22" spans="1:9" ht="15.75" thickBot="1" x14ac:dyDescent="0.3">
      <c r="A22" s="78"/>
      <c r="B22" s="8"/>
      <c r="C22" s="6"/>
      <c r="D22" s="23"/>
      <c r="E22" s="66">
        <f>C22*D22</f>
        <v>0</v>
      </c>
      <c r="F22" s="69"/>
      <c r="G22" s="69"/>
      <c r="H22" s="71"/>
      <c r="I22" s="20"/>
    </row>
    <row r="23" spans="1:9" ht="15.75" thickBot="1" x14ac:dyDescent="0.3">
      <c r="A23" s="79"/>
      <c r="B23" s="8"/>
      <c r="C23" s="6"/>
      <c r="D23" s="24"/>
      <c r="E23" s="67">
        <f>C23*D23</f>
        <v>0</v>
      </c>
      <c r="F23" s="69"/>
      <c r="G23" s="69"/>
      <c r="H23" s="71"/>
      <c r="I23" s="20"/>
    </row>
    <row r="24" spans="1:9" ht="16.5" thickTop="1" thickBot="1" x14ac:dyDescent="0.3">
      <c r="A24" s="76" t="s">
        <v>18</v>
      </c>
      <c r="B24" s="77"/>
      <c r="C24" s="46">
        <f>SUM(C19:C23)</f>
        <v>0</v>
      </c>
      <c r="D24" s="40">
        <f>IFERROR(ROUND(E24/C24,2),0)</f>
        <v>0</v>
      </c>
      <c r="E24" s="41">
        <f>SUM(E19:E23)</f>
        <v>0</v>
      </c>
      <c r="F24" s="70"/>
      <c r="G24" s="70"/>
      <c r="H24" s="72"/>
      <c r="I24" s="20"/>
    </row>
    <row r="25" spans="1:9" ht="15.75" thickTop="1" x14ac:dyDescent="0.25">
      <c r="A25" s="29"/>
      <c r="B25" s="29"/>
      <c r="C25" s="68" t="s">
        <v>23</v>
      </c>
      <c r="D25" s="68"/>
      <c r="E25" s="68"/>
      <c r="F25" s="68"/>
      <c r="G25" s="68"/>
      <c r="H25" s="68"/>
    </row>
    <row r="26" spans="1:9" x14ac:dyDescent="0.25">
      <c r="A26" s="58" t="s">
        <v>1</v>
      </c>
      <c r="B26" s="29"/>
      <c r="C26" s="29"/>
      <c r="D26" s="29"/>
      <c r="E26" s="29"/>
      <c r="F26" s="29"/>
      <c r="G26" s="59"/>
      <c r="H26" s="29"/>
    </row>
    <row r="27" spans="1:9" x14ac:dyDescent="0.25">
      <c r="A27" s="60" t="s">
        <v>2</v>
      </c>
      <c r="B27" s="29"/>
      <c r="C27" s="29"/>
      <c r="D27" s="29"/>
      <c r="E27" s="29"/>
      <c r="F27" s="29"/>
      <c r="G27" s="29"/>
      <c r="H27" s="29"/>
    </row>
    <row r="28" spans="1:9" x14ac:dyDescent="0.25">
      <c r="A28" s="60" t="s">
        <v>7</v>
      </c>
      <c r="B28" s="29"/>
      <c r="C28" s="29"/>
      <c r="D28" s="29"/>
      <c r="E28" s="29"/>
      <c r="F28" s="29"/>
      <c r="G28" s="29"/>
      <c r="H28" s="29"/>
    </row>
    <row r="29" spans="1:9" x14ac:dyDescent="0.25">
      <c r="A29" s="60" t="s">
        <v>6</v>
      </c>
      <c r="B29" s="29"/>
      <c r="C29" s="29"/>
      <c r="D29" s="29"/>
      <c r="E29" s="29"/>
      <c r="F29" s="29"/>
      <c r="G29" s="29"/>
      <c r="H29" s="29"/>
    </row>
  </sheetData>
  <sheetProtection formatCells="0" formatColumns="0" formatRows="0" insertColumns="0" insertRows="0" insertHyperlinks="0" deleteColumns="0" deleteRows="0" sort="0" autoFilter="0" pivotTables="0"/>
  <mergeCells count="12">
    <mergeCell ref="A17:B17"/>
    <mergeCell ref="A12:A16"/>
    <mergeCell ref="A6:A10"/>
    <mergeCell ref="A11:B11"/>
    <mergeCell ref="F6:F17"/>
    <mergeCell ref="C25:H25"/>
    <mergeCell ref="F19:F24"/>
    <mergeCell ref="G19:G24"/>
    <mergeCell ref="H19:H24"/>
    <mergeCell ref="B18:E18"/>
    <mergeCell ref="A24:B24"/>
    <mergeCell ref="A19:A23"/>
  </mergeCells>
  <conditionalFormatting sqref="C24">
    <cfRule type="cellIs" dxfId="5" priority="1" operator="lessThan">
      <formula>($C$11+$C$17)/4</formula>
    </cfRule>
    <cfRule type="cellIs" dxfId="4" priority="2" operator="greaterThanOrEqual">
      <formula>($C$11+$C$17)/4</formula>
    </cfRule>
  </conditionalFormatting>
  <dataValidations count="2">
    <dataValidation type="whole" allowBlank="1" showInputMessage="1" showErrorMessage="1" sqref="A12:A16" xr:uid="{87616E99-0967-4A2D-AF98-567C277C1ABA}">
      <formula1>2020</formula1>
      <formula2>2021</formula2>
    </dataValidation>
    <dataValidation type="whole" allowBlank="1" showInputMessage="1" showErrorMessage="1" sqref="A6:A10" xr:uid="{B3BDB297-A303-4514-BF39-B822B6017E8E}">
      <formula1>2019</formula1>
      <formula2>2020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8653B-C44C-405F-AB9A-6F64C4293D7B}">
  <dimension ref="A1:H29"/>
  <sheetViews>
    <sheetView zoomScaleNormal="100" workbookViewId="0">
      <selection activeCell="D13" sqref="D13"/>
    </sheetView>
  </sheetViews>
  <sheetFormatPr defaultRowHeight="15" x14ac:dyDescent="0.25"/>
  <cols>
    <col min="1" max="1" width="30.5703125" customWidth="1"/>
    <col min="2" max="2" width="29.85546875" customWidth="1"/>
    <col min="3" max="3" width="14.140625" customWidth="1"/>
    <col min="4" max="4" width="13.140625" customWidth="1"/>
    <col min="5" max="5" width="14.140625" bestFit="1" customWidth="1"/>
    <col min="6" max="6" width="15.42578125" bestFit="1" customWidth="1"/>
    <col min="7" max="7" width="15.85546875" bestFit="1" customWidth="1"/>
    <col min="8" max="8" width="16.42578125" customWidth="1"/>
  </cols>
  <sheetData>
    <row r="1" spans="1:8" x14ac:dyDescent="0.25">
      <c r="A1" s="21" t="s">
        <v>14</v>
      </c>
    </row>
    <row r="2" spans="1:8" x14ac:dyDescent="0.25">
      <c r="A2" s="86" t="s">
        <v>21</v>
      </c>
      <c r="B2" s="86"/>
    </row>
    <row r="3" spans="1:8" ht="15.75" thickBot="1" x14ac:dyDescent="0.3"/>
    <row r="4" spans="1:8" ht="46.5" thickTop="1" thickBot="1" x14ac:dyDescent="0.3">
      <c r="A4" s="50" t="s">
        <v>19</v>
      </c>
      <c r="B4" s="51" t="s">
        <v>11</v>
      </c>
      <c r="C4" s="52" t="s">
        <v>12</v>
      </c>
      <c r="D4" s="53" t="s">
        <v>13</v>
      </c>
      <c r="E4" s="53" t="s">
        <v>10</v>
      </c>
      <c r="F4" s="54" t="s">
        <v>0</v>
      </c>
      <c r="G4" s="29"/>
      <c r="H4" s="29"/>
    </row>
    <row r="5" spans="1:8" ht="16.5" thickTop="1" thickBot="1" x14ac:dyDescent="0.3">
      <c r="A5" s="94">
        <v>43831</v>
      </c>
      <c r="B5" s="18"/>
      <c r="C5" s="19"/>
      <c r="D5" s="7"/>
      <c r="E5" s="30">
        <f>ROUND(C5*D5,2)</f>
        <v>0</v>
      </c>
      <c r="F5" s="85">
        <f>ROUND(((C11*D10)+E17)/2,2)</f>
        <v>0</v>
      </c>
      <c r="G5" s="31"/>
      <c r="H5" s="31"/>
    </row>
    <row r="6" spans="1:8" ht="15.75" thickBot="1" x14ac:dyDescent="0.3">
      <c r="A6" s="95"/>
      <c r="B6" s="1"/>
      <c r="C6" s="6"/>
      <c r="D6" s="3"/>
      <c r="E6" s="30">
        <f t="shared" ref="E6:E9" si="0">ROUND(C6*D6,2)</f>
        <v>0</v>
      </c>
      <c r="F6" s="71"/>
      <c r="G6" s="31"/>
      <c r="H6" s="31"/>
    </row>
    <row r="7" spans="1:8" ht="15.75" thickBot="1" x14ac:dyDescent="0.3">
      <c r="A7" s="95"/>
      <c r="B7" s="1"/>
      <c r="C7" s="6"/>
      <c r="D7" s="3"/>
      <c r="E7" s="30">
        <f t="shared" si="0"/>
        <v>0</v>
      </c>
      <c r="F7" s="71"/>
      <c r="G7" s="31"/>
      <c r="H7" s="31"/>
    </row>
    <row r="8" spans="1:8" ht="15.75" thickBot="1" x14ac:dyDescent="0.3">
      <c r="A8" s="95"/>
      <c r="B8" s="1"/>
      <c r="C8" s="6"/>
      <c r="D8" s="3"/>
      <c r="E8" s="30">
        <f t="shared" si="0"/>
        <v>0</v>
      </c>
      <c r="F8" s="71"/>
      <c r="G8" s="31"/>
      <c r="H8" s="31"/>
    </row>
    <row r="9" spans="1:8" ht="15.75" thickBot="1" x14ac:dyDescent="0.3">
      <c r="A9" s="96"/>
      <c r="B9" s="13"/>
      <c r="C9" s="14"/>
      <c r="D9" s="15"/>
      <c r="E9" s="30">
        <f t="shared" si="0"/>
        <v>0</v>
      </c>
      <c r="F9" s="71"/>
      <c r="G9" s="31"/>
      <c r="H9" s="31"/>
    </row>
    <row r="10" spans="1:8" ht="16.5" thickTop="1" thickBot="1" x14ac:dyDescent="0.3">
      <c r="A10" s="103">
        <v>44197</v>
      </c>
      <c r="B10" s="55" t="s">
        <v>18</v>
      </c>
      <c r="C10" s="33">
        <f>SUM(C5:C9)</f>
        <v>0</v>
      </c>
      <c r="D10" s="34">
        <f>IFERROR(ROUND(E10/C10,2),0)</f>
        <v>0</v>
      </c>
      <c r="E10" s="35">
        <f>SUM(E5:E9)</f>
        <v>0</v>
      </c>
      <c r="F10" s="71"/>
      <c r="G10" s="31"/>
      <c r="H10" s="31"/>
    </row>
    <row r="11" spans="1:8" ht="15.75" thickBot="1" x14ac:dyDescent="0.3">
      <c r="A11" s="104"/>
      <c r="B11" s="56" t="s">
        <v>17</v>
      </c>
      <c r="C11" s="36">
        <f>C10*(366/(A10-A5))</f>
        <v>0</v>
      </c>
      <c r="D11" s="101"/>
      <c r="E11" s="102"/>
      <c r="F11" s="71"/>
      <c r="G11" s="31"/>
      <c r="H11" s="31"/>
    </row>
    <row r="12" spans="1:8" ht="16.5" thickTop="1" thickBot="1" x14ac:dyDescent="0.3">
      <c r="A12" s="100">
        <v>2021</v>
      </c>
      <c r="B12" s="12"/>
      <c r="C12" s="10"/>
      <c r="D12" s="11"/>
      <c r="E12" s="37">
        <f>ROUND(C12*D12,2)</f>
        <v>0</v>
      </c>
      <c r="F12" s="71"/>
      <c r="G12" s="31"/>
      <c r="H12" s="31"/>
    </row>
    <row r="13" spans="1:8" ht="15.75" thickBot="1" x14ac:dyDescent="0.3">
      <c r="A13" s="78"/>
      <c r="B13" s="8"/>
      <c r="C13" s="6"/>
      <c r="D13" s="9"/>
      <c r="E13" s="37">
        <f t="shared" ref="E13:E16" si="1">ROUND(C13*D13,2)</f>
        <v>0</v>
      </c>
      <c r="F13" s="71"/>
      <c r="G13" s="31"/>
      <c r="H13" s="31"/>
    </row>
    <row r="14" spans="1:8" ht="15.75" thickBot="1" x14ac:dyDescent="0.3">
      <c r="A14" s="78"/>
      <c r="B14" s="8"/>
      <c r="C14" s="6"/>
      <c r="D14" s="9"/>
      <c r="E14" s="37">
        <f t="shared" si="1"/>
        <v>0</v>
      </c>
      <c r="F14" s="71"/>
      <c r="G14" s="38"/>
      <c r="H14" s="31"/>
    </row>
    <row r="15" spans="1:8" ht="15.75" thickBot="1" x14ac:dyDescent="0.3">
      <c r="A15" s="78"/>
      <c r="B15" s="8"/>
      <c r="C15" s="6"/>
      <c r="D15" s="9"/>
      <c r="E15" s="37">
        <f t="shared" si="1"/>
        <v>0</v>
      </c>
      <c r="F15" s="71"/>
      <c r="G15" s="38"/>
      <c r="H15" s="31"/>
    </row>
    <row r="16" spans="1:8" ht="15.75" thickBot="1" x14ac:dyDescent="0.3">
      <c r="A16" s="79"/>
      <c r="B16" s="16"/>
      <c r="C16" s="14"/>
      <c r="D16" s="17"/>
      <c r="E16" s="37">
        <f t="shared" si="1"/>
        <v>0</v>
      </c>
      <c r="F16" s="71"/>
      <c r="G16" s="31"/>
      <c r="H16" s="31"/>
    </row>
    <row r="17" spans="1:8" ht="16.5" thickTop="1" thickBot="1" x14ac:dyDescent="0.3">
      <c r="A17" s="76" t="s">
        <v>16</v>
      </c>
      <c r="B17" s="77"/>
      <c r="C17" s="39">
        <f>SUM(C12:C16)</f>
        <v>0</v>
      </c>
      <c r="D17" s="40">
        <f>IFERROR(ROUND(E17/C17,2),0)</f>
        <v>0</v>
      </c>
      <c r="E17" s="41">
        <f>SUM(E12:E16)</f>
        <v>0</v>
      </c>
      <c r="F17" s="72"/>
      <c r="G17" s="42"/>
      <c r="H17" s="31"/>
    </row>
    <row r="18" spans="1:8" ht="16.5" thickTop="1" thickBot="1" x14ac:dyDescent="0.3">
      <c r="A18" s="43" t="s">
        <v>8</v>
      </c>
      <c r="B18" s="89"/>
      <c r="C18" s="74"/>
      <c r="D18" s="74"/>
      <c r="E18" s="90"/>
      <c r="F18" s="44" t="s">
        <v>5</v>
      </c>
      <c r="G18" s="44" t="s">
        <v>9</v>
      </c>
      <c r="H18" s="45" t="s">
        <v>4</v>
      </c>
    </row>
    <row r="19" spans="1:8" ht="16.5" thickTop="1" thickBot="1" x14ac:dyDescent="0.3">
      <c r="A19" s="91">
        <v>2022</v>
      </c>
      <c r="B19" s="25"/>
      <c r="C19" s="26"/>
      <c r="D19" s="27"/>
      <c r="E19" s="35">
        <f>ROUND(C19*D19,2)</f>
        <v>0</v>
      </c>
      <c r="F19" s="97">
        <f>ROUND((C11+C17)/2*D24,2)</f>
        <v>0</v>
      </c>
      <c r="G19" s="87">
        <f>F19-F5</f>
        <v>0</v>
      </c>
      <c r="H19" s="85">
        <f>ROUND(G19*0.4,2)</f>
        <v>0</v>
      </c>
    </row>
    <row r="20" spans="1:8" ht="16.5" thickTop="1" thickBot="1" x14ac:dyDescent="0.3">
      <c r="A20" s="92"/>
      <c r="B20" s="8"/>
      <c r="C20" s="10"/>
      <c r="D20" s="22"/>
      <c r="E20" s="35">
        <f t="shared" ref="E20:E23" si="2">ROUND(C20*D20,2)</f>
        <v>0</v>
      </c>
      <c r="F20" s="98"/>
      <c r="G20" s="69"/>
      <c r="H20" s="71"/>
    </row>
    <row r="21" spans="1:8" ht="16.5" thickTop="1" thickBot="1" x14ac:dyDescent="0.3">
      <c r="A21" s="92"/>
      <c r="B21" s="8"/>
      <c r="C21" s="6"/>
      <c r="D21" s="23"/>
      <c r="E21" s="35">
        <f t="shared" si="2"/>
        <v>0</v>
      </c>
      <c r="F21" s="98"/>
      <c r="G21" s="69"/>
      <c r="H21" s="71"/>
    </row>
    <row r="22" spans="1:8" ht="16.5" thickTop="1" thickBot="1" x14ac:dyDescent="0.3">
      <c r="A22" s="92"/>
      <c r="B22" s="8"/>
      <c r="C22" s="6"/>
      <c r="D22" s="23"/>
      <c r="E22" s="35">
        <f t="shared" si="2"/>
        <v>0</v>
      </c>
      <c r="F22" s="98"/>
      <c r="G22" s="69"/>
      <c r="H22" s="71"/>
    </row>
    <row r="23" spans="1:8" ht="16.5" thickTop="1" thickBot="1" x14ac:dyDescent="0.3">
      <c r="A23" s="93"/>
      <c r="B23" s="8"/>
      <c r="C23" s="6"/>
      <c r="D23" s="24"/>
      <c r="E23" s="35">
        <f t="shared" si="2"/>
        <v>0</v>
      </c>
      <c r="F23" s="98"/>
      <c r="G23" s="69"/>
      <c r="H23" s="71"/>
    </row>
    <row r="24" spans="1:8" ht="16.5" thickTop="1" thickBot="1" x14ac:dyDescent="0.3">
      <c r="A24" s="88" t="s">
        <v>18</v>
      </c>
      <c r="B24" s="77"/>
      <c r="C24" s="46">
        <f>SUM(C19:C23)</f>
        <v>0</v>
      </c>
      <c r="D24" s="47">
        <f>IFERROR(ROUND(E24/C24,2),0)</f>
        <v>0</v>
      </c>
      <c r="E24" s="41">
        <f>SUM(E19:E23)</f>
        <v>0</v>
      </c>
      <c r="F24" s="99"/>
      <c r="G24" s="70"/>
      <c r="H24" s="72"/>
    </row>
    <row r="25" spans="1:8" ht="15.75" thickTop="1" x14ac:dyDescent="0.25">
      <c r="A25" s="61"/>
      <c r="B25" s="61"/>
      <c r="C25" s="68" t="s">
        <v>23</v>
      </c>
      <c r="D25" s="68"/>
      <c r="E25" s="68"/>
      <c r="F25" s="68"/>
      <c r="G25" s="68"/>
      <c r="H25" s="68"/>
    </row>
    <row r="26" spans="1:8" x14ac:dyDescent="0.25">
      <c r="A26" s="62" t="s">
        <v>1</v>
      </c>
      <c r="B26" s="61"/>
      <c r="C26" s="61"/>
      <c r="D26" s="61"/>
      <c r="E26" s="29"/>
      <c r="F26" s="29"/>
      <c r="G26" s="59"/>
      <c r="H26" s="29"/>
    </row>
    <row r="27" spans="1:8" x14ac:dyDescent="0.25">
      <c r="A27" s="60" t="s">
        <v>2</v>
      </c>
      <c r="B27" s="29"/>
      <c r="C27" s="29"/>
      <c r="D27" s="29"/>
      <c r="E27" s="29"/>
      <c r="F27" s="29"/>
      <c r="G27" s="29"/>
      <c r="H27" s="29"/>
    </row>
    <row r="28" spans="1:8" x14ac:dyDescent="0.25">
      <c r="A28" s="60" t="s">
        <v>7</v>
      </c>
      <c r="B28" s="29"/>
      <c r="C28" s="29"/>
      <c r="D28" s="29"/>
      <c r="E28" s="29"/>
      <c r="F28" s="29"/>
      <c r="G28" s="29"/>
      <c r="H28" s="29"/>
    </row>
    <row r="29" spans="1:8" x14ac:dyDescent="0.25">
      <c r="A29" s="60" t="s">
        <v>6</v>
      </c>
      <c r="B29" s="29"/>
      <c r="C29" s="29"/>
      <c r="D29" s="29"/>
      <c r="E29" s="29"/>
      <c r="F29" s="29"/>
      <c r="G29" s="29"/>
      <c r="H29" s="29"/>
    </row>
  </sheetData>
  <sheetProtection algorithmName="SHA-512" hashValue="6r/nZHsYlrwgseXxXt+i/yjKOg05MDTyfJY8/E1qmQaJJzvgz8K0VDTYNhMMMZFQMr8daBpPTdQ1gs4AyIF0zQ==" saltValue="0brTjPiTszQJbh1YD0WqrQ==" spinCount="100000" sheet="1" formatCells="0" formatColumns="0" formatRows="0" insertColumns="0" insertRows="0" insertHyperlinks="0" deleteColumns="0" deleteRows="0" sort="0" autoFilter="0" pivotTables="0"/>
  <mergeCells count="14">
    <mergeCell ref="C25:H25"/>
    <mergeCell ref="A2:B2"/>
    <mergeCell ref="G19:G24"/>
    <mergeCell ref="H19:H24"/>
    <mergeCell ref="A24:B24"/>
    <mergeCell ref="B18:E18"/>
    <mergeCell ref="A19:A23"/>
    <mergeCell ref="A5:A9"/>
    <mergeCell ref="F19:F24"/>
    <mergeCell ref="F5:F17"/>
    <mergeCell ref="A12:A16"/>
    <mergeCell ref="A17:B17"/>
    <mergeCell ref="D11:E11"/>
    <mergeCell ref="A10:A11"/>
  </mergeCells>
  <conditionalFormatting sqref="C24">
    <cfRule type="cellIs" dxfId="3" priority="1" operator="lessThan">
      <formula>($C$11+$C$17)/4</formula>
    </cfRule>
    <cfRule type="cellIs" dxfId="2" priority="2" operator="greaterThanOrEqual">
      <formula>($C$11+$C$17)/4</formula>
    </cfRule>
  </conditionalFormatting>
  <dataValidations count="2">
    <dataValidation type="date" allowBlank="1" showInputMessage="1" showErrorMessage="1" errorTitle="zła wartość" error="należy wybrać datę w roku 2020" sqref="A3:B3" xr:uid="{E0CA0A8A-4075-428A-8B86-A71575297C32}">
      <formula1>43831</formula1>
      <formula2>44196</formula2>
    </dataValidation>
    <dataValidation type="date" allowBlank="1" showInputMessage="1" showErrorMessage="1" sqref="A5:A9" xr:uid="{68592B95-5BA8-44D5-9344-1CAD12FDF7FF}">
      <formula1>43831</formula1>
      <formula2>44196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C51B7-FA19-447E-A1EC-3472633CCCED}">
  <dimension ref="A1:I24"/>
  <sheetViews>
    <sheetView topLeftCell="A4" workbookViewId="0">
      <selection activeCell="A11" sqref="A11:A12"/>
    </sheetView>
  </sheetViews>
  <sheetFormatPr defaultRowHeight="15" x14ac:dyDescent="0.25"/>
  <cols>
    <col min="1" max="1" width="36.140625" customWidth="1"/>
    <col min="2" max="2" width="27.5703125" bestFit="1" customWidth="1"/>
    <col min="3" max="3" width="8.85546875" bestFit="1" customWidth="1"/>
    <col min="4" max="4" width="16.5703125" customWidth="1"/>
    <col min="5" max="5" width="13" bestFit="1" customWidth="1"/>
    <col min="6" max="6" width="15.42578125" customWidth="1"/>
    <col min="7" max="8" width="12.28515625" bestFit="1" customWidth="1"/>
    <col min="9" max="9" width="9.85546875" bestFit="1" customWidth="1"/>
  </cols>
  <sheetData>
    <row r="1" spans="1:9" x14ac:dyDescent="0.25">
      <c r="A1" s="21" t="s">
        <v>14</v>
      </c>
    </row>
    <row r="2" spans="1:9" x14ac:dyDescent="0.25">
      <c r="A2" s="86" t="s">
        <v>22</v>
      </c>
      <c r="B2" s="86"/>
    </row>
    <row r="3" spans="1:9" ht="15.75" thickBot="1" x14ac:dyDescent="0.3"/>
    <row r="4" spans="1:9" ht="39.75" customHeight="1" thickTop="1" thickBot="1" x14ac:dyDescent="0.3">
      <c r="A4" s="50" t="s">
        <v>20</v>
      </c>
      <c r="B4" s="51" t="s">
        <v>11</v>
      </c>
      <c r="C4" s="52" t="s">
        <v>12</v>
      </c>
      <c r="D4" s="53" t="s">
        <v>13</v>
      </c>
      <c r="E4" s="53" t="s">
        <v>10</v>
      </c>
      <c r="F4" s="54" t="s">
        <v>0</v>
      </c>
      <c r="G4" s="29"/>
      <c r="H4" s="29"/>
    </row>
    <row r="5" spans="1:9" ht="16.5" thickTop="1" thickBot="1" x14ac:dyDescent="0.3">
      <c r="A5" s="94">
        <v>44469</v>
      </c>
      <c r="B5" s="18"/>
      <c r="C5" s="19"/>
      <c r="D5" s="7"/>
      <c r="E5" s="32">
        <f>ROUND(C5*D5,2)</f>
        <v>0</v>
      </c>
      <c r="F5" s="85">
        <f>ROUND(C12*D11,2)</f>
        <v>0</v>
      </c>
      <c r="G5" s="31"/>
      <c r="H5" s="31"/>
    </row>
    <row r="6" spans="1:9" ht="15.75" thickBot="1" x14ac:dyDescent="0.3">
      <c r="A6" s="95"/>
      <c r="B6" s="1"/>
      <c r="C6" s="6"/>
      <c r="D6" s="3"/>
      <c r="E6" s="32">
        <f t="shared" ref="E6:E10" si="0">ROUND(C6*D6,2)</f>
        <v>0</v>
      </c>
      <c r="F6" s="71"/>
      <c r="G6" s="31"/>
      <c r="H6" s="31"/>
      <c r="I6" s="28"/>
    </row>
    <row r="7" spans="1:9" ht="15.75" thickBot="1" x14ac:dyDescent="0.3">
      <c r="A7" s="95"/>
      <c r="B7" s="1"/>
      <c r="C7" s="6"/>
      <c r="D7" s="3"/>
      <c r="E7" s="32">
        <f t="shared" si="0"/>
        <v>0</v>
      </c>
      <c r="F7" s="71"/>
      <c r="G7" s="31"/>
      <c r="H7" s="31"/>
      <c r="I7" s="28"/>
    </row>
    <row r="8" spans="1:9" ht="15.75" thickBot="1" x14ac:dyDescent="0.3">
      <c r="A8" s="95"/>
      <c r="B8" s="1"/>
      <c r="C8" s="6"/>
      <c r="D8" s="3"/>
      <c r="E8" s="32">
        <f t="shared" si="0"/>
        <v>0</v>
      </c>
      <c r="F8" s="71"/>
      <c r="G8" s="31"/>
      <c r="H8" s="31"/>
      <c r="I8" s="28"/>
    </row>
    <row r="9" spans="1:9" ht="15.75" thickBot="1" x14ac:dyDescent="0.3">
      <c r="A9" s="95"/>
      <c r="B9" s="1"/>
      <c r="C9" s="6"/>
      <c r="D9" s="3"/>
      <c r="E9" s="32">
        <f t="shared" si="0"/>
        <v>0</v>
      </c>
      <c r="F9" s="71"/>
      <c r="G9" s="31"/>
      <c r="H9" s="31"/>
    </row>
    <row r="10" spans="1:9" ht="15.75" thickBot="1" x14ac:dyDescent="0.3">
      <c r="A10" s="96"/>
      <c r="B10" s="13"/>
      <c r="C10" s="14"/>
      <c r="D10" s="15"/>
      <c r="E10" s="32">
        <f t="shared" si="0"/>
        <v>0</v>
      </c>
      <c r="F10" s="71"/>
      <c r="G10" s="31"/>
      <c r="H10" s="31"/>
    </row>
    <row r="11" spans="1:9" ht="16.5" thickTop="1" thickBot="1" x14ac:dyDescent="0.3">
      <c r="A11" s="103">
        <v>44562</v>
      </c>
      <c r="B11" s="55" t="s">
        <v>18</v>
      </c>
      <c r="C11" s="33">
        <f>SUM(C5:C10)</f>
        <v>0</v>
      </c>
      <c r="D11" s="34">
        <f>IFERROR(ROUND(E11/C11,2),0)</f>
        <v>0</v>
      </c>
      <c r="E11" s="35">
        <f>SUM(E5:E10)</f>
        <v>0</v>
      </c>
      <c r="F11" s="71"/>
      <c r="G11" s="31"/>
      <c r="H11" s="31"/>
    </row>
    <row r="12" spans="1:9" ht="15.75" thickBot="1" x14ac:dyDescent="0.3">
      <c r="A12" s="104"/>
      <c r="B12" s="56" t="s">
        <v>17</v>
      </c>
      <c r="C12" s="36">
        <f>C11*(365/(A11-A5))</f>
        <v>0</v>
      </c>
      <c r="D12" s="101"/>
      <c r="E12" s="102"/>
      <c r="F12" s="72"/>
      <c r="G12" s="42"/>
      <c r="H12" s="31"/>
    </row>
    <row r="13" spans="1:9" ht="34.5" customHeight="1" thickTop="1" thickBot="1" x14ac:dyDescent="0.3">
      <c r="A13" s="51" t="s">
        <v>8</v>
      </c>
      <c r="B13" s="51" t="s">
        <v>11</v>
      </c>
      <c r="C13" s="52" t="s">
        <v>12</v>
      </c>
      <c r="D13" s="53" t="s">
        <v>13</v>
      </c>
      <c r="E13" s="53" t="s">
        <v>10</v>
      </c>
      <c r="F13" s="57" t="s">
        <v>5</v>
      </c>
      <c r="G13" s="53" t="s">
        <v>9</v>
      </c>
      <c r="H13" s="54" t="s">
        <v>4</v>
      </c>
    </row>
    <row r="14" spans="1:9" ht="16.5" thickTop="1" thickBot="1" x14ac:dyDescent="0.3">
      <c r="A14" s="78">
        <v>2022</v>
      </c>
      <c r="B14" s="8"/>
      <c r="C14" s="5"/>
      <c r="D14" s="2"/>
      <c r="E14" s="32">
        <f>ROUND(C14*D14,2)</f>
        <v>0</v>
      </c>
      <c r="F14" s="69">
        <f>ROUND(C12*D19,2)</f>
        <v>0</v>
      </c>
      <c r="G14" s="69">
        <f>F14-F5</f>
        <v>0</v>
      </c>
      <c r="H14" s="71">
        <f>ROUND(G14*0.4,2)</f>
        <v>0</v>
      </c>
    </row>
    <row r="15" spans="1:9" ht="15.75" thickBot="1" x14ac:dyDescent="0.3">
      <c r="A15" s="78"/>
      <c r="B15" s="8"/>
      <c r="C15" s="10"/>
      <c r="D15" s="22"/>
      <c r="E15" s="32">
        <f t="shared" ref="E15:E18" si="1">ROUND(C15*D15,2)</f>
        <v>0</v>
      </c>
      <c r="F15" s="69"/>
      <c r="G15" s="69"/>
      <c r="H15" s="71"/>
    </row>
    <row r="16" spans="1:9" ht="15.75" thickBot="1" x14ac:dyDescent="0.3">
      <c r="A16" s="78"/>
      <c r="B16" s="8"/>
      <c r="C16" s="6"/>
      <c r="D16" s="23"/>
      <c r="E16" s="32">
        <f t="shared" si="1"/>
        <v>0</v>
      </c>
      <c r="F16" s="69"/>
      <c r="G16" s="69"/>
      <c r="H16" s="71"/>
    </row>
    <row r="17" spans="1:8" ht="15.75" thickBot="1" x14ac:dyDescent="0.3">
      <c r="A17" s="78"/>
      <c r="B17" s="8"/>
      <c r="C17" s="6"/>
      <c r="D17" s="23"/>
      <c r="E17" s="32">
        <f t="shared" si="1"/>
        <v>0</v>
      </c>
      <c r="F17" s="69"/>
      <c r="G17" s="69"/>
      <c r="H17" s="71"/>
    </row>
    <row r="18" spans="1:8" ht="15.75" thickBot="1" x14ac:dyDescent="0.3">
      <c r="A18" s="79"/>
      <c r="B18" s="8"/>
      <c r="C18" s="6"/>
      <c r="D18" s="24"/>
      <c r="E18" s="32">
        <f t="shared" si="1"/>
        <v>0</v>
      </c>
      <c r="F18" s="69"/>
      <c r="G18" s="69"/>
      <c r="H18" s="71"/>
    </row>
    <row r="19" spans="1:8" ht="16.5" thickTop="1" thickBot="1" x14ac:dyDescent="0.3">
      <c r="A19" s="76" t="s">
        <v>18</v>
      </c>
      <c r="B19" s="77"/>
      <c r="C19" s="46">
        <f>SUM(C14:C18)</f>
        <v>0</v>
      </c>
      <c r="D19" s="41">
        <f>IFERROR(ROUND(E19/C19,2),)</f>
        <v>0</v>
      </c>
      <c r="E19" s="41">
        <f>SUM(E14:E18)</f>
        <v>0</v>
      </c>
      <c r="F19" s="70"/>
      <c r="G19" s="70"/>
      <c r="H19" s="72"/>
    </row>
    <row r="20" spans="1:8" ht="15.75" thickTop="1" x14ac:dyDescent="0.25">
      <c r="A20" s="29"/>
      <c r="B20" s="29"/>
      <c r="C20" s="68" t="s">
        <v>23</v>
      </c>
      <c r="D20" s="68"/>
      <c r="E20" s="68"/>
      <c r="F20" s="68"/>
      <c r="G20" s="68"/>
      <c r="H20" s="68"/>
    </row>
    <row r="21" spans="1:8" x14ac:dyDescent="0.25">
      <c r="A21" s="58" t="s">
        <v>1</v>
      </c>
      <c r="B21" s="29"/>
      <c r="C21" s="29"/>
      <c r="D21" s="29"/>
      <c r="E21" s="29"/>
      <c r="F21" s="29"/>
      <c r="G21" s="59"/>
      <c r="H21" s="29"/>
    </row>
    <row r="22" spans="1:8" x14ac:dyDescent="0.25">
      <c r="A22" s="60" t="s">
        <v>15</v>
      </c>
      <c r="B22" s="29"/>
      <c r="C22" s="29"/>
      <c r="D22" s="29"/>
      <c r="E22" s="29"/>
      <c r="F22" s="29"/>
      <c r="G22" s="29"/>
      <c r="H22" s="29"/>
    </row>
    <row r="23" spans="1:8" x14ac:dyDescent="0.25">
      <c r="A23" s="60" t="s">
        <v>7</v>
      </c>
      <c r="B23" s="29"/>
      <c r="C23" s="29"/>
      <c r="D23" s="29"/>
      <c r="E23" s="29"/>
      <c r="F23" s="29"/>
      <c r="G23" s="29"/>
      <c r="H23" s="29"/>
    </row>
    <row r="24" spans="1:8" x14ac:dyDescent="0.25">
      <c r="A24" s="60" t="s">
        <v>6</v>
      </c>
      <c r="B24" s="29"/>
      <c r="C24" s="29"/>
      <c r="D24" s="29"/>
      <c r="E24" s="29"/>
      <c r="F24" s="29"/>
      <c r="G24" s="29"/>
      <c r="H24" s="29"/>
    </row>
  </sheetData>
  <sheetProtection algorithmName="SHA-512" hashValue="PwKjMHtpSvoR2LCx5vUZtWJ3tDn3oDJjeZXxnQS/m0M4T9wKakquecwykltcenGwpjRAx6k/a5Esco/x+5NK8A==" saltValue="eMB47404BBJmOh+pJWjNqg==" spinCount="100000" sheet="1" formatCells="0" formatColumns="0" formatRows="0" insertColumns="0" insertRows="0" insertHyperlinks="0" deleteColumns="0" deleteRows="0" sort="0" autoFilter="0" pivotTables="0"/>
  <mergeCells count="11">
    <mergeCell ref="A2:B2"/>
    <mergeCell ref="C20:H20"/>
    <mergeCell ref="H14:H19"/>
    <mergeCell ref="A19:B19"/>
    <mergeCell ref="D12:E12"/>
    <mergeCell ref="A14:A18"/>
    <mergeCell ref="A5:A10"/>
    <mergeCell ref="F5:F12"/>
    <mergeCell ref="A11:A12"/>
    <mergeCell ref="F14:F19"/>
    <mergeCell ref="G14:G19"/>
  </mergeCells>
  <conditionalFormatting sqref="C19">
    <cfRule type="cellIs" dxfId="1" priority="1" operator="lessThan">
      <formula>$C$12/2</formula>
    </cfRule>
    <cfRule type="cellIs" dxfId="0" priority="2" operator="greaterThanOrEqual">
      <formula>$C$12/2</formula>
    </cfRule>
  </conditionalFormatting>
  <dataValidations count="2">
    <dataValidation type="date" allowBlank="1" showInputMessage="1" showErrorMessage="1" errorTitle="zła wartość" error="należy wybrać datę w roku 2020" sqref="A3:B3" xr:uid="{8FE84A7A-C0C7-46DB-86F3-BF54EE2CDA7C}">
      <formula1>43831</formula1>
      <formula2>44196</formula2>
    </dataValidation>
    <dataValidation type="date" allowBlank="1" showInputMessage="1" showErrorMessage="1" sqref="A5:A10" xr:uid="{20E91717-E486-48F8-9FC3-8F5015B1C828}">
      <formula1>44197</formula1>
      <formula2>44561</formula2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BUDYNKI STARE (2 z 3 lat)</vt:lpstr>
      <vt:lpstr>BUDYNKI NOWE (oddawane 2020 r.)</vt:lpstr>
      <vt:lpstr>BUDYNKI NOWE (oddawane 2021 r.)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TOMASZEWSKI Łukasz</dc:creator>
  <cp:lastModifiedBy>Marzena Nowak</cp:lastModifiedBy>
  <dcterms:created xsi:type="dcterms:W3CDTF">2022-08-15T20:22:08Z</dcterms:created>
  <dcterms:modified xsi:type="dcterms:W3CDTF">2022-11-04T12:14:02Z</dcterms:modified>
</cp:coreProperties>
</file>